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امتیازهای فناورانه" sheetId="1" r:id="rId1"/>
  </sheets>
  <calcPr calcId="125725"/>
</workbook>
</file>

<file path=xl/calcChain.xml><?xml version="1.0" encoding="utf-8"?>
<calcChain xmlns="http://schemas.openxmlformats.org/spreadsheetml/2006/main">
  <c r="E35" i="1"/>
  <c r="E33"/>
  <c r="E37" s="1"/>
  <c r="E32"/>
  <c r="E36" s="1"/>
  <c r="E30"/>
  <c r="E34" s="1"/>
  <c r="E29"/>
  <c r="S21"/>
  <c r="R21"/>
  <c r="Q21"/>
  <c r="P21"/>
  <c r="O21"/>
  <c r="N21"/>
  <c r="M21"/>
  <c r="L21"/>
  <c r="K21"/>
  <c r="J21"/>
  <c r="I21"/>
  <c r="H21"/>
  <c r="G21"/>
  <c r="F21"/>
  <c r="E21"/>
  <c r="S20"/>
  <c r="R20"/>
  <c r="Q20"/>
  <c r="P20"/>
  <c r="O20"/>
  <c r="N20"/>
  <c r="M20"/>
  <c r="L20"/>
  <c r="K20"/>
  <c r="J20"/>
  <c r="I20"/>
  <c r="H20"/>
  <c r="G20"/>
  <c r="F20"/>
  <c r="E20"/>
  <c r="S19"/>
  <c r="R19"/>
  <c r="Q19"/>
  <c r="P19"/>
  <c r="O19"/>
  <c r="N19"/>
  <c r="M19"/>
  <c r="L19"/>
  <c r="K19"/>
  <c r="J19"/>
  <c r="I19"/>
  <c r="H19"/>
  <c r="G19"/>
  <c r="F19"/>
  <c r="E19"/>
  <c r="S17"/>
  <c r="R17"/>
  <c r="Q17"/>
  <c r="P17"/>
  <c r="O17"/>
  <c r="N17"/>
  <c r="M17"/>
  <c r="L17"/>
  <c r="K17"/>
  <c r="J17"/>
  <c r="I17"/>
  <c r="H17"/>
  <c r="G17"/>
  <c r="F17"/>
  <c r="E17"/>
  <c r="E16"/>
  <c r="S15"/>
  <c r="S16" s="1"/>
  <c r="S22" s="1"/>
  <c r="R15"/>
  <c r="R16" s="1"/>
  <c r="Q15"/>
  <c r="Q16" s="1"/>
  <c r="Q22" s="1"/>
  <c r="P15"/>
  <c r="P16" s="1"/>
  <c r="O15"/>
  <c r="O16" s="1"/>
  <c r="O22" s="1"/>
  <c r="N15"/>
  <c r="N16" s="1"/>
  <c r="M15"/>
  <c r="M16" s="1"/>
  <c r="M22" s="1"/>
  <c r="L15"/>
  <c r="L16" s="1"/>
  <c r="K15"/>
  <c r="K16" s="1"/>
  <c r="K22" s="1"/>
  <c r="J15"/>
  <c r="J16" s="1"/>
  <c r="I15"/>
  <c r="I16" s="1"/>
  <c r="I22" s="1"/>
  <c r="H15"/>
  <c r="H16" s="1"/>
  <c r="G15"/>
  <c r="G16" s="1"/>
  <c r="G22" s="1"/>
  <c r="F15"/>
  <c r="F16" s="1"/>
  <c r="P6"/>
  <c r="E40" s="1"/>
  <c r="F22" l="1"/>
  <c r="H22"/>
  <c r="J22"/>
  <c r="L22"/>
  <c r="N22"/>
  <c r="P22"/>
  <c r="R22"/>
  <c r="E22"/>
  <c r="E39"/>
  <c r="J27"/>
  <c r="E38"/>
</calcChain>
</file>

<file path=xl/sharedStrings.xml><?xml version="1.0" encoding="utf-8"?>
<sst xmlns="http://schemas.openxmlformats.org/spreadsheetml/2006/main" count="95" uniqueCount="48">
  <si>
    <t xml:space="preserve">امتیاز فناورانه  نخبگان فناور </t>
  </si>
  <si>
    <t>شركت دانش‌بنيان</t>
  </si>
  <si>
    <t>شركت دانش‌بنيان (محل كار)</t>
  </si>
  <si>
    <t>از 30 تا صفر</t>
  </si>
  <si>
    <t>هر سه ميليارد ريال فروش 5 امتياز</t>
  </si>
  <si>
    <t>نقش فرد در شركت</t>
  </si>
  <si>
    <t>عضويت در هيئت مديرة شركت دانش‌بنيان</t>
  </si>
  <si>
    <t>تا 50</t>
  </si>
  <si>
    <t>حداقل 3 ماه وهرماه 4 امتیاز</t>
  </si>
  <si>
    <t>سقف امتياز حاصل از نقش فرد در شركت 75 امتياز است.</t>
  </si>
  <si>
    <t>عضو هيئت مؤسس شركت دانش بنيان</t>
  </si>
  <si>
    <t>تا 20</t>
  </si>
  <si>
    <t>اولين دورة تشكيل شركت عضو باشد</t>
  </si>
  <si>
    <t>مديرعامل شركت دانش‌بنيان</t>
  </si>
  <si>
    <t>تا 75</t>
  </si>
  <si>
    <t>حداقل 3 ماه و هر ماه 6 امتیاز باشد</t>
  </si>
  <si>
    <t>سمت سازماني در شركت</t>
  </si>
  <si>
    <t>از 50 تا صفر</t>
  </si>
  <si>
    <r>
      <t>براساس نوع سمت سازماني و تاريخ شروع به فعاليت در اين پست</t>
    </r>
    <r>
      <rPr>
        <b/>
        <sz val="13"/>
        <rFont val="B Nazanin"/>
        <charset val="178"/>
      </rPr>
      <t xml:space="preserve"> هرماه تا 5 امتیاز</t>
    </r>
  </si>
  <si>
    <t>فعاليت تمام وقت در شركت دانش‌بنيان</t>
  </si>
  <si>
    <t>از 70 تا صفر</t>
  </si>
  <si>
    <t>از 80 تا صفر</t>
  </si>
  <si>
    <t>از 90 تا صفر</t>
  </si>
  <si>
    <t>به ازاي هر سه ماه فعاليت 10 امتياز</t>
  </si>
  <si>
    <t>مدرک</t>
  </si>
  <si>
    <t>کارشناسی</t>
  </si>
  <si>
    <t>مدت زمان بیمه</t>
  </si>
  <si>
    <t>مدت زمان مدیریت</t>
  </si>
  <si>
    <t>فروش میلیون</t>
  </si>
  <si>
    <t>مجموع</t>
  </si>
  <si>
    <t>مدرک تحصیلی:</t>
  </si>
  <si>
    <t>کارشناسی ارشد</t>
  </si>
  <si>
    <t>خیر</t>
  </si>
  <si>
    <t>میلیون تومان</t>
  </si>
  <si>
    <t>عضو هيئت مؤسس (20)</t>
  </si>
  <si>
    <t>بله</t>
  </si>
  <si>
    <t>دکتری</t>
  </si>
  <si>
    <t>نقش فرد در شركت (مدیرعامل)</t>
  </si>
  <si>
    <t>نقش فرد در شركت (هیئت مدیره)</t>
  </si>
  <si>
    <t>امتیاز محاسبه شده بر مبنای بخش امتیازهای فناورانه زیر می باشد و صرفا جهت آگهی افراد از میزان امتیازهای این جدول می باشد و کاربرد دیگری ندارد.</t>
  </si>
  <si>
    <t>ارشد</t>
  </si>
  <si>
    <t>برای محاسبه امتیازهای جدول فوق، فیلدهای سبز زیر را تکمیل نمایید.</t>
  </si>
  <si>
    <t>امتیاز فناورانه</t>
  </si>
  <si>
    <t>مدت زمانی که فرد در شرکت بیمه بوده است 
(با توجه به اطلاعات مندرج در سامانه تامین اجتماعی)</t>
  </si>
  <si>
    <t>مدت زمان فعالیت فرد در سمت مدیرعامل
 (بر مبنای روزنامه رسمی)</t>
  </si>
  <si>
    <t>مدت زمانی که فرد عضو هییت مدیره بود است
 (بر مبنای روزنامه رسمی)</t>
  </si>
  <si>
    <t>آیا فرد در اولین دوره عضو هیت موسس  بوده است؟</t>
  </si>
  <si>
    <t>میزان فروش شرکت در سال مالی گذشته
(بر مبنای اظهارنامه مالیاتی شرکت)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</si>
</sst>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6"/>
      <color theme="1"/>
      <name val="B Nazanin"/>
      <charset val="178"/>
    </font>
    <font>
      <b/>
      <sz val="13"/>
      <name val="B Nazanin"/>
      <charset val="178"/>
    </font>
    <font>
      <b/>
      <sz val="13"/>
      <color theme="1"/>
      <name val="B Nazanin"/>
      <charset val="178"/>
    </font>
    <font>
      <b/>
      <sz val="15"/>
      <color theme="1"/>
      <name val="B Nazanin"/>
      <charset val="178"/>
    </font>
    <font>
      <b/>
      <sz val="15"/>
      <color rgb="FFFF0000"/>
      <name val="B Nazanin"/>
      <charset val="178"/>
    </font>
    <font>
      <b/>
      <sz val="20"/>
      <color theme="1"/>
      <name val="B Nazanin"/>
      <charset val="17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4" fillId="3" borderId="7" xfId="0" applyFont="1" applyFill="1" applyBorder="1" applyAlignment="1">
      <alignment horizontal="center" vertical="center" wrapText="1" readingOrder="2"/>
    </xf>
    <xf numFmtId="0" fontId="4" fillId="3" borderId="5" xfId="0" applyFont="1" applyFill="1" applyBorder="1" applyAlignment="1">
      <alignment horizontal="center" vertical="center" wrapText="1" readingOrder="2"/>
    </xf>
    <xf numFmtId="0" fontId="3" fillId="0" borderId="5" xfId="0" applyFont="1" applyFill="1" applyBorder="1" applyAlignment="1">
      <alignment horizontal="center" vertical="center" wrapText="1" readingOrder="2"/>
    </xf>
    <xf numFmtId="0" fontId="5" fillId="3" borderId="5" xfId="0" applyFont="1" applyFill="1" applyBorder="1" applyAlignment="1">
      <alignment horizontal="center" vertical="center" wrapText="1" readingOrder="2"/>
    </xf>
    <xf numFmtId="0" fontId="4" fillId="4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 readingOrder="2"/>
    </xf>
    <xf numFmtId="0" fontId="4" fillId="5" borderId="5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 applyProtection="1">
      <alignment horizontal="center" vertical="center" wrapText="1"/>
      <protection locked="0"/>
    </xf>
    <xf numFmtId="0" fontId="4" fillId="7" borderId="6" xfId="0" applyFont="1" applyFill="1" applyBorder="1" applyAlignment="1" applyProtection="1">
      <alignment horizontal="center" vertical="center" wrapText="1"/>
      <protection locked="0"/>
    </xf>
    <xf numFmtId="0" fontId="4" fillId="7" borderId="8" xfId="0" applyFont="1" applyFill="1" applyBorder="1" applyAlignment="1" applyProtection="1">
      <alignment horizontal="center" vertical="center" wrapText="1"/>
      <protection locked="0"/>
    </xf>
    <xf numFmtId="0" fontId="4" fillId="8" borderId="13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11" borderId="18" xfId="0" applyFont="1" applyFill="1" applyBorder="1" applyAlignment="1">
      <alignment vertical="center" wrapText="1"/>
    </xf>
    <xf numFmtId="2" fontId="6" fillId="11" borderId="19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vertical="center" wrapText="1"/>
    </xf>
    <xf numFmtId="0" fontId="4" fillId="6" borderId="7" xfId="0" applyFont="1" applyFill="1" applyBorder="1" applyAlignment="1">
      <alignment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0" fillId="0" borderId="27" xfId="0" applyBorder="1"/>
    <xf numFmtId="0" fontId="0" fillId="0" borderId="0" xfId="0" applyBorder="1"/>
    <xf numFmtId="0" fontId="0" fillId="0" borderId="28" xfId="0" applyBorder="1"/>
    <xf numFmtId="0" fontId="4" fillId="5" borderId="17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left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1" fillId="10" borderId="31" xfId="0" applyFont="1" applyFill="1" applyBorder="1" applyAlignment="1">
      <alignment horizontal="center" vertical="center" wrapText="1"/>
    </xf>
    <xf numFmtId="0" fontId="1" fillId="10" borderId="32" xfId="0" applyFont="1" applyFill="1" applyBorder="1" applyAlignment="1">
      <alignment horizontal="center" vertical="center" wrapText="1"/>
    </xf>
    <xf numFmtId="0" fontId="1" fillId="10" borderId="33" xfId="0" applyFont="1" applyFill="1" applyBorder="1" applyAlignment="1">
      <alignment horizontal="center" vertical="center" wrapText="1"/>
    </xf>
    <xf numFmtId="0" fontId="0" fillId="0" borderId="24" xfId="0" applyBorder="1"/>
    <xf numFmtId="0" fontId="0" fillId="0" borderId="25" xfId="0" applyBorder="1"/>
    <xf numFmtId="0" fontId="4" fillId="7" borderId="34" xfId="0" applyFont="1" applyFill="1" applyBorder="1" applyAlignment="1" applyProtection="1">
      <alignment vertical="center" wrapText="1"/>
      <protection locked="0"/>
    </xf>
    <xf numFmtId="0" fontId="5" fillId="0" borderId="22" xfId="0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36" xfId="0" applyBorder="1"/>
    <xf numFmtId="0" fontId="1" fillId="2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7E6A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showGridLines="0" showRowColHeaders="0" rightToLeft="1" tabSelected="1" zoomScale="90" zoomScaleNormal="90" zoomScaleSheetLayoutView="90" workbookViewId="0">
      <selection activeCell="J26" sqref="J26"/>
    </sheetView>
  </sheetViews>
  <sheetFormatPr defaultRowHeight="15"/>
  <cols>
    <col min="1" max="1" width="13.140625" customWidth="1"/>
    <col min="2" max="2" width="12.28515625" customWidth="1"/>
    <col min="4" max="4" width="24.85546875" customWidth="1"/>
    <col min="5" max="5" width="18.140625" customWidth="1"/>
    <col min="6" max="6" width="15" customWidth="1"/>
    <col min="7" max="7" width="13.140625" customWidth="1"/>
    <col min="8" max="8" width="16.140625" customWidth="1"/>
    <col min="9" max="9" width="52.140625" customWidth="1"/>
    <col min="10" max="10" width="20.28515625" customWidth="1"/>
    <col min="11" max="11" width="9.5703125" hidden="1" customWidth="1"/>
    <col min="12" max="12" width="10.28515625" hidden="1" customWidth="1"/>
    <col min="13" max="13" width="12" hidden="1" customWidth="1"/>
    <col min="14" max="14" width="9.28515625" hidden="1" customWidth="1"/>
    <col min="15" max="15" width="10.28515625" hidden="1" customWidth="1"/>
    <col min="16" max="16" width="9.7109375" hidden="1" customWidth="1"/>
    <col min="17" max="17" width="9.28515625" hidden="1" customWidth="1"/>
    <col min="18" max="18" width="10.7109375" hidden="1" customWidth="1"/>
    <col min="19" max="19" width="10" hidden="1" customWidth="1"/>
    <col min="20" max="20" width="9.28515625" bestFit="1" customWidth="1"/>
    <col min="21" max="21" width="9.42578125" customWidth="1"/>
    <col min="22" max="22" width="9.5703125" customWidth="1"/>
    <col min="23" max="23" width="9.28515625" bestFit="1" customWidth="1"/>
  </cols>
  <sheetData>
    <row r="1" spans="1:19" ht="25.5" customHeight="1" thickBot="1">
      <c r="A1" s="29" t="s">
        <v>39</v>
      </c>
      <c r="B1" s="30"/>
      <c r="C1" s="30"/>
      <c r="D1" s="30"/>
      <c r="E1" s="30"/>
      <c r="F1" s="30"/>
      <c r="G1" s="30"/>
      <c r="H1" s="30"/>
      <c r="I1" s="30"/>
      <c r="J1" s="31"/>
    </row>
    <row r="2" spans="1:19" ht="29.25" customHeight="1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86"/>
    </row>
    <row r="3" spans="1:19" ht="29.25" customHeight="1">
      <c r="A3" s="80"/>
      <c r="B3" s="80"/>
      <c r="C3" s="80"/>
      <c r="D3" s="80"/>
      <c r="E3" s="80"/>
      <c r="F3" s="21" t="s">
        <v>25</v>
      </c>
      <c r="G3" s="21" t="s">
        <v>40</v>
      </c>
      <c r="H3" s="21" t="s">
        <v>36</v>
      </c>
      <c r="I3" s="80"/>
      <c r="J3" s="85"/>
    </row>
    <row r="4" spans="1:19" ht="25.5">
      <c r="A4" s="34" t="s">
        <v>1</v>
      </c>
      <c r="B4" s="35" t="s">
        <v>2</v>
      </c>
      <c r="C4" s="35"/>
      <c r="D4" s="35"/>
      <c r="E4" s="81"/>
      <c r="F4" s="19" t="s">
        <v>3</v>
      </c>
      <c r="G4" s="19" t="s">
        <v>3</v>
      </c>
      <c r="H4" s="19" t="s">
        <v>3</v>
      </c>
      <c r="I4" s="82" t="s">
        <v>4</v>
      </c>
      <c r="J4" s="35"/>
      <c r="K4" s="1">
        <v>5</v>
      </c>
      <c r="L4" s="2">
        <v>30</v>
      </c>
    </row>
    <row r="5" spans="1:19" ht="25.5">
      <c r="A5" s="34"/>
      <c r="B5" s="35" t="s">
        <v>5</v>
      </c>
      <c r="C5" s="35" t="s">
        <v>6</v>
      </c>
      <c r="D5" s="35"/>
      <c r="E5" s="81"/>
      <c r="F5" s="3" t="s">
        <v>7</v>
      </c>
      <c r="G5" s="3" t="s">
        <v>7</v>
      </c>
      <c r="H5" s="3" t="s">
        <v>7</v>
      </c>
      <c r="I5" s="83" t="s">
        <v>8</v>
      </c>
      <c r="J5" s="36" t="s">
        <v>9</v>
      </c>
      <c r="K5" s="1">
        <v>4</v>
      </c>
      <c r="L5" s="2">
        <v>50</v>
      </c>
    </row>
    <row r="6" spans="1:19" ht="25.5">
      <c r="A6" s="34"/>
      <c r="B6" s="35"/>
      <c r="C6" s="35" t="s">
        <v>10</v>
      </c>
      <c r="D6" s="35"/>
      <c r="E6" s="81"/>
      <c r="F6" s="3" t="s">
        <v>11</v>
      </c>
      <c r="G6" s="3" t="s">
        <v>11</v>
      </c>
      <c r="H6" s="3" t="s">
        <v>11</v>
      </c>
      <c r="I6" s="83" t="s">
        <v>12</v>
      </c>
      <c r="J6" s="36"/>
      <c r="K6" s="1"/>
      <c r="L6" s="2">
        <v>20</v>
      </c>
      <c r="N6" s="4">
        <v>75</v>
      </c>
      <c r="P6" s="5">
        <f>IF(J26="کارشناسی",70,IF(J26="کارشناسی ارشد",80,90))</f>
        <v>70</v>
      </c>
    </row>
    <row r="7" spans="1:19" ht="25.5">
      <c r="A7" s="34"/>
      <c r="B7" s="35"/>
      <c r="C7" s="35" t="s">
        <v>13</v>
      </c>
      <c r="D7" s="35"/>
      <c r="E7" s="81"/>
      <c r="F7" s="3" t="s">
        <v>14</v>
      </c>
      <c r="G7" s="3" t="s">
        <v>14</v>
      </c>
      <c r="H7" s="3" t="s">
        <v>14</v>
      </c>
      <c r="I7" s="83" t="s">
        <v>15</v>
      </c>
      <c r="J7" s="36"/>
      <c r="K7" s="1">
        <v>6</v>
      </c>
      <c r="L7" s="2">
        <v>50</v>
      </c>
    </row>
    <row r="8" spans="1:19" ht="43.5" customHeight="1">
      <c r="A8" s="34"/>
      <c r="B8" s="35"/>
      <c r="C8" s="35" t="s">
        <v>16</v>
      </c>
      <c r="D8" s="35"/>
      <c r="E8" s="81"/>
      <c r="F8" s="3" t="s">
        <v>17</v>
      </c>
      <c r="G8" s="3" t="s">
        <v>17</v>
      </c>
      <c r="H8" s="3" t="s">
        <v>17</v>
      </c>
      <c r="I8" s="84" t="s">
        <v>18</v>
      </c>
      <c r="J8" s="36"/>
      <c r="K8" s="6">
        <v>5</v>
      </c>
      <c r="L8" s="4">
        <v>50</v>
      </c>
    </row>
    <row r="9" spans="1:19" ht="26.25" thickBot="1">
      <c r="A9" s="34"/>
      <c r="B9" s="35" t="s">
        <v>19</v>
      </c>
      <c r="C9" s="35"/>
      <c r="D9" s="35"/>
      <c r="E9" s="81"/>
      <c r="F9" s="19" t="s">
        <v>20</v>
      </c>
      <c r="G9" s="19" t="s">
        <v>21</v>
      </c>
      <c r="H9" s="19" t="s">
        <v>22</v>
      </c>
      <c r="I9" s="82" t="s">
        <v>23</v>
      </c>
      <c r="J9" s="35"/>
      <c r="K9" s="6">
        <v>10</v>
      </c>
      <c r="L9" s="4">
        <v>3</v>
      </c>
    </row>
    <row r="10" spans="1:19" ht="15.75" hidden="1" thickBot="1">
      <c r="A10" s="58"/>
      <c r="B10" s="59"/>
      <c r="C10" s="59"/>
      <c r="D10" s="59"/>
      <c r="E10" s="59"/>
      <c r="F10" s="59"/>
      <c r="G10" s="59"/>
      <c r="H10" s="59"/>
      <c r="I10" s="59"/>
      <c r="J10" s="60"/>
    </row>
    <row r="11" spans="1:19" ht="15.75" hidden="1" thickBot="1">
      <c r="A11" s="58"/>
      <c r="B11" s="59"/>
      <c r="C11" s="59"/>
      <c r="D11" s="59"/>
      <c r="E11" s="59"/>
      <c r="F11" s="59"/>
      <c r="G11" s="59"/>
      <c r="H11" s="59"/>
      <c r="I11" s="59"/>
      <c r="J11" s="60"/>
    </row>
    <row r="12" spans="1:19" ht="51.75" hidden="1" thickBot="1">
      <c r="A12" s="61" t="s">
        <v>24</v>
      </c>
      <c r="B12" s="22"/>
      <c r="C12" s="22"/>
      <c r="D12" s="23"/>
      <c r="E12" s="7" t="s">
        <v>25</v>
      </c>
      <c r="F12" s="7" t="s">
        <v>25</v>
      </c>
      <c r="G12" s="7" t="s">
        <v>25</v>
      </c>
      <c r="H12" s="7" t="s">
        <v>25</v>
      </c>
      <c r="I12" s="7" t="s">
        <v>25</v>
      </c>
      <c r="J12" s="62" t="s">
        <v>25</v>
      </c>
      <c r="K12" s="55" t="s">
        <v>25</v>
      </c>
      <c r="L12" s="7" t="s">
        <v>25</v>
      </c>
      <c r="M12" s="7" t="s">
        <v>25</v>
      </c>
      <c r="N12" s="7" t="s">
        <v>25</v>
      </c>
      <c r="O12" s="7" t="s">
        <v>25</v>
      </c>
      <c r="P12" s="7" t="s">
        <v>25</v>
      </c>
      <c r="Q12" s="7" t="s">
        <v>25</v>
      </c>
      <c r="R12" s="7" t="s">
        <v>25</v>
      </c>
      <c r="S12" s="7" t="s">
        <v>25</v>
      </c>
    </row>
    <row r="13" spans="1:19" ht="26.25" hidden="1" thickBot="1">
      <c r="A13" s="61" t="s">
        <v>26</v>
      </c>
      <c r="B13" s="22"/>
      <c r="C13" s="22"/>
      <c r="D13" s="23"/>
      <c r="E13" s="7">
        <v>3</v>
      </c>
      <c r="F13" s="7">
        <v>4</v>
      </c>
      <c r="G13" s="7">
        <v>5</v>
      </c>
      <c r="H13" s="7">
        <v>6</v>
      </c>
      <c r="I13" s="7">
        <v>7</v>
      </c>
      <c r="J13" s="62">
        <v>8</v>
      </c>
      <c r="K13" s="55">
        <v>9</v>
      </c>
      <c r="L13" s="7">
        <v>10</v>
      </c>
      <c r="M13" s="7">
        <v>11</v>
      </c>
      <c r="N13" s="8">
        <v>12</v>
      </c>
      <c r="O13" s="7">
        <v>13</v>
      </c>
      <c r="P13" s="8">
        <v>14</v>
      </c>
      <c r="Q13" s="8">
        <v>15</v>
      </c>
      <c r="R13" s="7">
        <v>16</v>
      </c>
      <c r="S13" s="7">
        <v>17</v>
      </c>
    </row>
    <row r="14" spans="1:19" ht="26.25" hidden="1" thickBot="1">
      <c r="A14" s="61" t="s">
        <v>27</v>
      </c>
      <c r="B14" s="22"/>
      <c r="C14" s="22"/>
      <c r="D14" s="23"/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62">
        <v>0</v>
      </c>
      <c r="K14" s="55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</row>
    <row r="15" spans="1:19" ht="26.25" hidden="1" thickBot="1">
      <c r="A15" s="61" t="s">
        <v>28</v>
      </c>
      <c r="B15" s="22"/>
      <c r="C15" s="22"/>
      <c r="D15" s="23"/>
      <c r="E15" s="7">
        <v>0</v>
      </c>
      <c r="F15" s="7">
        <f>$E$15</f>
        <v>0</v>
      </c>
      <c r="G15" s="7">
        <f t="shared" ref="G15:S15" si="0">$E$15</f>
        <v>0</v>
      </c>
      <c r="H15" s="7">
        <f t="shared" si="0"/>
        <v>0</v>
      </c>
      <c r="I15" s="7">
        <f t="shared" si="0"/>
        <v>0</v>
      </c>
      <c r="J15" s="62">
        <f t="shared" si="0"/>
        <v>0</v>
      </c>
      <c r="K15" s="55">
        <f t="shared" si="0"/>
        <v>0</v>
      </c>
      <c r="L15" s="7">
        <f t="shared" si="0"/>
        <v>0</v>
      </c>
      <c r="M15" s="7">
        <f t="shared" si="0"/>
        <v>0</v>
      </c>
      <c r="N15" s="7">
        <f t="shared" si="0"/>
        <v>0</v>
      </c>
      <c r="O15" s="7">
        <f t="shared" si="0"/>
        <v>0</v>
      </c>
      <c r="P15" s="7">
        <f t="shared" si="0"/>
        <v>0</v>
      </c>
      <c r="Q15" s="7">
        <f t="shared" si="0"/>
        <v>0</v>
      </c>
      <c r="R15" s="7">
        <f t="shared" si="0"/>
        <v>0</v>
      </c>
      <c r="S15" s="7">
        <f t="shared" si="0"/>
        <v>0</v>
      </c>
    </row>
    <row r="16" spans="1:19" ht="26.25" hidden="1" thickBot="1">
      <c r="A16" s="63" t="s">
        <v>2</v>
      </c>
      <c r="B16" s="25"/>
      <c r="C16" s="25"/>
      <c r="D16" s="26"/>
      <c r="E16" s="9">
        <f>E15/300</f>
        <v>0</v>
      </c>
      <c r="F16" s="9">
        <f t="shared" ref="F16:S16" si="1">F15/300</f>
        <v>0</v>
      </c>
      <c r="G16" s="9">
        <f t="shared" si="1"/>
        <v>0</v>
      </c>
      <c r="H16" s="9">
        <f t="shared" si="1"/>
        <v>0</v>
      </c>
      <c r="I16" s="9">
        <f t="shared" si="1"/>
        <v>0</v>
      </c>
      <c r="J16" s="64">
        <f t="shared" si="1"/>
        <v>0</v>
      </c>
      <c r="K16" s="56">
        <f t="shared" si="1"/>
        <v>0</v>
      </c>
      <c r="L16" s="9">
        <f t="shared" si="1"/>
        <v>0</v>
      </c>
      <c r="M16" s="9">
        <f t="shared" si="1"/>
        <v>0</v>
      </c>
      <c r="N16" s="9">
        <f t="shared" si="1"/>
        <v>0</v>
      </c>
      <c r="O16" s="9">
        <f t="shared" si="1"/>
        <v>0</v>
      </c>
      <c r="P16" s="9">
        <f t="shared" si="1"/>
        <v>0</v>
      </c>
      <c r="Q16" s="9">
        <f t="shared" si="1"/>
        <v>0</v>
      </c>
      <c r="R16" s="9">
        <f t="shared" si="1"/>
        <v>0</v>
      </c>
      <c r="S16" s="9">
        <f t="shared" si="1"/>
        <v>0</v>
      </c>
    </row>
    <row r="17" spans="1:19" ht="26.25" hidden="1" thickBot="1">
      <c r="A17" s="65" t="s">
        <v>5</v>
      </c>
      <c r="B17" s="24" t="s">
        <v>6</v>
      </c>
      <c r="C17" s="25"/>
      <c r="D17" s="26"/>
      <c r="E17" s="9">
        <f>E14*4</f>
        <v>0</v>
      </c>
      <c r="F17" s="9">
        <f t="shared" ref="F17:S17" si="2">F14*4</f>
        <v>0</v>
      </c>
      <c r="G17" s="9">
        <f t="shared" si="2"/>
        <v>0</v>
      </c>
      <c r="H17" s="9">
        <f t="shared" si="2"/>
        <v>0</v>
      </c>
      <c r="I17" s="9">
        <f t="shared" si="2"/>
        <v>0</v>
      </c>
      <c r="J17" s="64">
        <f t="shared" si="2"/>
        <v>0</v>
      </c>
      <c r="K17" s="56">
        <f t="shared" si="2"/>
        <v>0</v>
      </c>
      <c r="L17" s="9">
        <f t="shared" si="2"/>
        <v>0</v>
      </c>
      <c r="M17" s="9">
        <f t="shared" si="2"/>
        <v>0</v>
      </c>
      <c r="N17" s="9">
        <f t="shared" si="2"/>
        <v>0</v>
      </c>
      <c r="O17" s="9">
        <f t="shared" si="2"/>
        <v>0</v>
      </c>
      <c r="P17" s="9">
        <f t="shared" si="2"/>
        <v>0</v>
      </c>
      <c r="Q17" s="9">
        <f t="shared" si="2"/>
        <v>0</v>
      </c>
      <c r="R17" s="9">
        <f t="shared" si="2"/>
        <v>0</v>
      </c>
      <c r="S17" s="9">
        <f t="shared" si="2"/>
        <v>0</v>
      </c>
    </row>
    <row r="18" spans="1:19" ht="26.25" hidden="1" thickBot="1">
      <c r="A18" s="66"/>
      <c r="B18" s="24" t="s">
        <v>10</v>
      </c>
      <c r="C18" s="25"/>
      <c r="D18" s="26"/>
      <c r="E18" s="9"/>
      <c r="F18" s="9"/>
      <c r="G18" s="9"/>
      <c r="H18" s="9"/>
      <c r="I18" s="9"/>
      <c r="J18" s="64"/>
      <c r="K18" s="56"/>
      <c r="L18" s="9"/>
      <c r="M18" s="9"/>
      <c r="N18" s="9"/>
      <c r="O18" s="9"/>
      <c r="P18" s="9"/>
      <c r="Q18" s="9"/>
      <c r="R18" s="9"/>
      <c r="S18" s="9"/>
    </row>
    <row r="19" spans="1:19" ht="26.25" hidden="1" thickBot="1">
      <c r="A19" s="66"/>
      <c r="B19" s="24" t="s">
        <v>13</v>
      </c>
      <c r="C19" s="25"/>
      <c r="D19" s="26"/>
      <c r="E19" s="9">
        <f>E14*6</f>
        <v>0</v>
      </c>
      <c r="F19" s="9">
        <f t="shared" ref="F19:S19" si="3">F14*6</f>
        <v>0</v>
      </c>
      <c r="G19" s="9">
        <f t="shared" si="3"/>
        <v>0</v>
      </c>
      <c r="H19" s="9">
        <f t="shared" si="3"/>
        <v>0</v>
      </c>
      <c r="I19" s="9">
        <f t="shared" si="3"/>
        <v>0</v>
      </c>
      <c r="J19" s="64">
        <f t="shared" si="3"/>
        <v>0</v>
      </c>
      <c r="K19" s="56">
        <f t="shared" si="3"/>
        <v>0</v>
      </c>
      <c r="L19" s="9">
        <f t="shared" si="3"/>
        <v>0</v>
      </c>
      <c r="M19" s="9">
        <f t="shared" si="3"/>
        <v>0</v>
      </c>
      <c r="N19" s="9">
        <f t="shared" si="3"/>
        <v>0</v>
      </c>
      <c r="O19" s="9">
        <f t="shared" si="3"/>
        <v>0</v>
      </c>
      <c r="P19" s="9">
        <f t="shared" si="3"/>
        <v>0</v>
      </c>
      <c r="Q19" s="9">
        <f t="shared" si="3"/>
        <v>0</v>
      </c>
      <c r="R19" s="9">
        <f t="shared" si="3"/>
        <v>0</v>
      </c>
      <c r="S19" s="9">
        <f t="shared" si="3"/>
        <v>0</v>
      </c>
    </row>
    <row r="20" spans="1:19" ht="25.5" hidden="1" customHeight="1">
      <c r="A20" s="67"/>
      <c r="B20" s="24" t="s">
        <v>16</v>
      </c>
      <c r="C20" s="25"/>
      <c r="D20" s="26"/>
      <c r="E20" s="10">
        <f>E13*5</f>
        <v>15</v>
      </c>
      <c r="F20" s="10">
        <f t="shared" ref="F20:S20" si="4">F13*5</f>
        <v>20</v>
      </c>
      <c r="G20" s="10">
        <f t="shared" si="4"/>
        <v>25</v>
      </c>
      <c r="H20" s="10">
        <f t="shared" si="4"/>
        <v>30</v>
      </c>
      <c r="I20" s="10">
        <f t="shared" si="4"/>
        <v>35</v>
      </c>
      <c r="J20" s="68">
        <f t="shared" si="4"/>
        <v>40</v>
      </c>
      <c r="K20" s="57">
        <f t="shared" si="4"/>
        <v>45</v>
      </c>
      <c r="L20" s="10">
        <f t="shared" si="4"/>
        <v>50</v>
      </c>
      <c r="M20" s="10">
        <f t="shared" si="4"/>
        <v>55</v>
      </c>
      <c r="N20" s="10">
        <f t="shared" si="4"/>
        <v>60</v>
      </c>
      <c r="O20" s="10">
        <f t="shared" si="4"/>
        <v>65</v>
      </c>
      <c r="P20" s="10">
        <f t="shared" si="4"/>
        <v>70</v>
      </c>
      <c r="Q20" s="10">
        <f t="shared" si="4"/>
        <v>75</v>
      </c>
      <c r="R20" s="10">
        <f t="shared" si="4"/>
        <v>80</v>
      </c>
      <c r="S20" s="10">
        <f t="shared" si="4"/>
        <v>85</v>
      </c>
    </row>
    <row r="21" spans="1:19" ht="25.5" hidden="1" customHeight="1">
      <c r="A21" s="63" t="s">
        <v>19</v>
      </c>
      <c r="B21" s="25"/>
      <c r="C21" s="25"/>
      <c r="D21" s="26"/>
      <c r="E21" s="10">
        <f>(E13/3)*10</f>
        <v>10</v>
      </c>
      <c r="F21" s="10">
        <f t="shared" ref="F21:S21" si="5">(F13/3)*10</f>
        <v>13.333333333333332</v>
      </c>
      <c r="G21" s="10">
        <f t="shared" si="5"/>
        <v>16.666666666666668</v>
      </c>
      <c r="H21" s="10">
        <f t="shared" si="5"/>
        <v>20</v>
      </c>
      <c r="I21" s="10">
        <f t="shared" si="5"/>
        <v>23.333333333333336</v>
      </c>
      <c r="J21" s="68">
        <f t="shared" si="5"/>
        <v>26.666666666666664</v>
      </c>
      <c r="K21" s="57">
        <f t="shared" si="5"/>
        <v>30</v>
      </c>
      <c r="L21" s="10">
        <f t="shared" si="5"/>
        <v>33.333333333333336</v>
      </c>
      <c r="M21" s="10">
        <f t="shared" si="5"/>
        <v>36.666666666666664</v>
      </c>
      <c r="N21" s="10">
        <f t="shared" si="5"/>
        <v>40</v>
      </c>
      <c r="O21" s="10">
        <f t="shared" si="5"/>
        <v>43.333333333333329</v>
      </c>
      <c r="P21" s="10">
        <f t="shared" si="5"/>
        <v>46.666666666666671</v>
      </c>
      <c r="Q21" s="10">
        <f t="shared" si="5"/>
        <v>50</v>
      </c>
      <c r="R21" s="10">
        <f t="shared" si="5"/>
        <v>53.333333333333329</v>
      </c>
      <c r="S21" s="10">
        <f t="shared" si="5"/>
        <v>56.666666666666671</v>
      </c>
    </row>
    <row r="22" spans="1:19" ht="26.25" hidden="1" thickBot="1">
      <c r="A22" s="69" t="s">
        <v>29</v>
      </c>
      <c r="B22" s="27"/>
      <c r="C22" s="27"/>
      <c r="D22" s="28"/>
      <c r="E22" s="11">
        <f>SUM(E16:E21)</f>
        <v>25</v>
      </c>
      <c r="F22" s="11">
        <f t="shared" ref="F22:S22" si="6">SUM(F16:F21)</f>
        <v>33.333333333333329</v>
      </c>
      <c r="G22" s="11">
        <f t="shared" si="6"/>
        <v>41.666666666666671</v>
      </c>
      <c r="H22" s="11">
        <f t="shared" si="6"/>
        <v>50</v>
      </c>
      <c r="I22" s="11">
        <f t="shared" si="6"/>
        <v>58.333333333333336</v>
      </c>
      <c r="J22" s="70">
        <f t="shared" si="6"/>
        <v>66.666666666666657</v>
      </c>
      <c r="K22" s="20">
        <f t="shared" si="6"/>
        <v>75</v>
      </c>
      <c r="L22" s="11">
        <f t="shared" si="6"/>
        <v>83.333333333333343</v>
      </c>
      <c r="M22" s="11">
        <f t="shared" si="6"/>
        <v>91.666666666666657</v>
      </c>
      <c r="N22" s="11">
        <f t="shared" si="6"/>
        <v>100</v>
      </c>
      <c r="O22" s="11">
        <f t="shared" si="6"/>
        <v>108.33333333333333</v>
      </c>
      <c r="P22" s="11">
        <f t="shared" si="6"/>
        <v>116.66666666666667</v>
      </c>
      <c r="Q22" s="11">
        <f t="shared" si="6"/>
        <v>125</v>
      </c>
      <c r="R22" s="11">
        <f t="shared" si="6"/>
        <v>133.33333333333331</v>
      </c>
      <c r="S22" s="11">
        <f t="shared" si="6"/>
        <v>141.66666666666669</v>
      </c>
    </row>
    <row r="23" spans="1:19" ht="32.25" customHeight="1" thickBot="1">
      <c r="A23" s="71" t="s">
        <v>41</v>
      </c>
      <c r="B23" s="72"/>
      <c r="C23" s="72"/>
      <c r="D23" s="72"/>
      <c r="E23" s="72"/>
      <c r="F23" s="72"/>
      <c r="G23" s="72"/>
      <c r="H23" s="72"/>
      <c r="I23" s="72"/>
      <c r="J23" s="73"/>
    </row>
    <row r="24" spans="1:19" ht="48" customHeight="1">
      <c r="A24" s="37" t="s">
        <v>43</v>
      </c>
      <c r="B24" s="38"/>
      <c r="C24" s="38"/>
      <c r="D24" s="38"/>
      <c r="E24" s="12">
        <v>0</v>
      </c>
      <c r="F24" s="74"/>
      <c r="G24" s="74"/>
      <c r="H24" s="74"/>
      <c r="I24" s="74"/>
      <c r="J24" s="75"/>
    </row>
    <row r="25" spans="1:19" ht="53.25" customHeight="1">
      <c r="A25" s="39" t="s">
        <v>44</v>
      </c>
      <c r="B25" s="40"/>
      <c r="C25" s="40"/>
      <c r="D25" s="40"/>
      <c r="E25" s="13">
        <v>0</v>
      </c>
      <c r="F25" s="59"/>
      <c r="G25" s="59"/>
      <c r="H25" s="59"/>
      <c r="I25" s="59"/>
      <c r="J25" s="60"/>
    </row>
    <row r="26" spans="1:19" ht="51" customHeight="1" thickBot="1">
      <c r="A26" s="41" t="s">
        <v>45</v>
      </c>
      <c r="B26" s="42"/>
      <c r="C26" s="42"/>
      <c r="D26" s="43"/>
      <c r="E26" s="13">
        <v>0</v>
      </c>
      <c r="F26" s="59"/>
      <c r="G26" s="59"/>
      <c r="H26" s="59"/>
      <c r="I26" s="52" t="s">
        <v>30</v>
      </c>
      <c r="J26" s="76" t="s">
        <v>25</v>
      </c>
    </row>
    <row r="27" spans="1:19" ht="34.5" thickBot="1">
      <c r="A27" s="41" t="s">
        <v>46</v>
      </c>
      <c r="B27" s="42"/>
      <c r="C27" s="42"/>
      <c r="D27" s="43"/>
      <c r="E27" s="13" t="s">
        <v>32</v>
      </c>
      <c r="F27" s="59"/>
      <c r="G27" s="59"/>
      <c r="H27" s="59"/>
      <c r="I27" s="53" t="s">
        <v>42</v>
      </c>
      <c r="J27" s="54">
        <f>E40+IF(E37+E36+E35+E34&lt;75,E37+E36+E35+E34,75)+E29</f>
        <v>0</v>
      </c>
    </row>
    <row r="28" spans="1:19" ht="48.75" customHeight="1" thickBot="1">
      <c r="A28" s="44" t="s">
        <v>47</v>
      </c>
      <c r="B28" s="45"/>
      <c r="C28" s="45"/>
      <c r="D28" s="46"/>
      <c r="E28" s="14">
        <v>0</v>
      </c>
      <c r="F28" s="77" t="s">
        <v>33</v>
      </c>
      <c r="G28" s="78"/>
      <c r="H28" s="78"/>
      <c r="I28" s="78"/>
      <c r="J28" s="79"/>
    </row>
    <row r="29" spans="1:19" ht="25.5" hidden="1">
      <c r="A29" s="47" t="s">
        <v>2</v>
      </c>
      <c r="B29" s="47"/>
      <c r="C29" s="47"/>
      <c r="D29" s="47"/>
      <c r="E29" s="15">
        <f>IF((E28/300)*$K$4&lt;30,(E28/300)*$K$4,30)</f>
        <v>0</v>
      </c>
    </row>
    <row r="30" spans="1:19" ht="25.5" hidden="1" customHeight="1">
      <c r="A30" s="48" t="s">
        <v>5</v>
      </c>
      <c r="B30" s="49" t="s">
        <v>6</v>
      </c>
      <c r="C30" s="42"/>
      <c r="D30" s="43"/>
      <c r="E30" s="16">
        <f>E26*$K$5</f>
        <v>0</v>
      </c>
    </row>
    <row r="31" spans="1:19" ht="25.5" hidden="1" customHeight="1">
      <c r="A31" s="50"/>
      <c r="B31" s="49" t="s">
        <v>34</v>
      </c>
      <c r="C31" s="42"/>
      <c r="D31" s="43"/>
      <c r="E31" s="16">
        <v>0</v>
      </c>
    </row>
    <row r="32" spans="1:19" ht="25.5" hidden="1" customHeight="1">
      <c r="A32" s="50"/>
      <c r="B32" s="49" t="s">
        <v>13</v>
      </c>
      <c r="C32" s="42"/>
      <c r="D32" s="43"/>
      <c r="E32" s="16">
        <f>E25*$K$7</f>
        <v>0</v>
      </c>
    </row>
    <row r="33" spans="1:17" ht="25.5" hidden="1" customHeight="1">
      <c r="A33" s="47"/>
      <c r="B33" s="49" t="s">
        <v>16</v>
      </c>
      <c r="C33" s="42"/>
      <c r="D33" s="43"/>
      <c r="E33" s="16">
        <f>E24*$K$8</f>
        <v>0</v>
      </c>
    </row>
    <row r="34" spans="1:17" ht="25.5" hidden="1">
      <c r="A34" s="40" t="s">
        <v>5</v>
      </c>
      <c r="B34" s="40" t="s">
        <v>6</v>
      </c>
      <c r="C34" s="40"/>
      <c r="D34" s="40"/>
      <c r="E34" s="16">
        <f>IF(E30&lt;$L$5,E30,$L$5)</f>
        <v>0</v>
      </c>
      <c r="I34" s="17"/>
      <c r="L34" s="17"/>
      <c r="N34" t="s">
        <v>35</v>
      </c>
      <c r="P34" t="s">
        <v>25</v>
      </c>
      <c r="Q34">
        <v>70</v>
      </c>
    </row>
    <row r="35" spans="1:17" ht="25.5" hidden="1">
      <c r="A35" s="40"/>
      <c r="B35" s="40" t="s">
        <v>34</v>
      </c>
      <c r="C35" s="40"/>
      <c r="D35" s="40"/>
      <c r="E35" s="51">
        <f>IF(E27="بله",20,0)</f>
        <v>0</v>
      </c>
      <c r="I35" s="17"/>
      <c r="J35" s="18"/>
      <c r="K35" s="17"/>
      <c r="L35" s="17"/>
      <c r="N35" t="s">
        <v>32</v>
      </c>
      <c r="P35" t="s">
        <v>31</v>
      </c>
      <c r="Q35">
        <v>80</v>
      </c>
    </row>
    <row r="36" spans="1:17" ht="25.5" hidden="1">
      <c r="A36" s="40"/>
      <c r="B36" s="40" t="s">
        <v>13</v>
      </c>
      <c r="C36" s="40"/>
      <c r="D36" s="40"/>
      <c r="E36" s="51">
        <f>IF(E32&lt;$L$7,E32,$L$7)</f>
        <v>0</v>
      </c>
      <c r="K36" s="17"/>
      <c r="L36" s="17"/>
      <c r="P36" t="s">
        <v>36</v>
      </c>
      <c r="Q36">
        <v>90</v>
      </c>
    </row>
    <row r="37" spans="1:17" ht="25.5" hidden="1">
      <c r="A37" s="40"/>
      <c r="B37" s="40" t="s">
        <v>16</v>
      </c>
      <c r="C37" s="40"/>
      <c r="D37" s="40"/>
      <c r="E37" s="51">
        <f>IF(E33&lt;$L$8,E33,$L$8)</f>
        <v>0</v>
      </c>
    </row>
    <row r="38" spans="1:17" ht="25.5" hidden="1">
      <c r="A38" s="49" t="s">
        <v>37</v>
      </c>
      <c r="B38" s="42"/>
      <c r="C38" s="42"/>
      <c r="D38" s="43"/>
      <c r="E38" s="51">
        <f>IF(E37+E36&lt;$N$6,E37+E36,$N$6)</f>
        <v>0</v>
      </c>
    </row>
    <row r="39" spans="1:17" ht="25.5" hidden="1">
      <c r="A39" s="49" t="s">
        <v>38</v>
      </c>
      <c r="B39" s="42"/>
      <c r="C39" s="42"/>
      <c r="D39" s="43"/>
      <c r="E39" s="51">
        <f>IF(E34+E37&lt;$N$6,E34+E37,$N$6)</f>
        <v>0</v>
      </c>
    </row>
    <row r="40" spans="1:17" ht="25.5" hidden="1">
      <c r="A40" s="40" t="s">
        <v>19</v>
      </c>
      <c r="B40" s="40"/>
      <c r="C40" s="40"/>
      <c r="D40" s="40"/>
      <c r="E40" s="51">
        <f>IF(((E24/$L$9)*$K$9)&lt;$P$6,(E24/$L$9)*$K$9,$P$6)</f>
        <v>0</v>
      </c>
    </row>
  </sheetData>
  <sheetProtection password="CE28" sheet="1" objects="1" scenarios="1" selectLockedCells="1"/>
  <mergeCells count="45">
    <mergeCell ref="A1:J1"/>
    <mergeCell ref="A15:D15"/>
    <mergeCell ref="A2:J2"/>
    <mergeCell ref="A4:A9"/>
    <mergeCell ref="B4:E4"/>
    <mergeCell ref="I4:J4"/>
    <mergeCell ref="B5:B8"/>
    <mergeCell ref="C5:E5"/>
    <mergeCell ref="J5:J8"/>
    <mergeCell ref="C6:E6"/>
    <mergeCell ref="C7:E7"/>
    <mergeCell ref="C8:E8"/>
    <mergeCell ref="B9:E9"/>
    <mergeCell ref="I9:J9"/>
    <mergeCell ref="A12:D12"/>
    <mergeCell ref="A13:D13"/>
    <mergeCell ref="A14:D14"/>
    <mergeCell ref="A27:D27"/>
    <mergeCell ref="A16:D16"/>
    <mergeCell ref="A17:A20"/>
    <mergeCell ref="B17:D17"/>
    <mergeCell ref="B18:D18"/>
    <mergeCell ref="B19:D19"/>
    <mergeCell ref="B20:D20"/>
    <mergeCell ref="A21:D21"/>
    <mergeCell ref="A22:D22"/>
    <mergeCell ref="A24:D24"/>
    <mergeCell ref="A25:D25"/>
    <mergeCell ref="A26:D26"/>
    <mergeCell ref="A23:J23"/>
    <mergeCell ref="A28:D28"/>
    <mergeCell ref="A29:D29"/>
    <mergeCell ref="A30:A33"/>
    <mergeCell ref="B30:D30"/>
    <mergeCell ref="B31:D31"/>
    <mergeCell ref="B32:D32"/>
    <mergeCell ref="B33:D33"/>
    <mergeCell ref="A39:D39"/>
    <mergeCell ref="A40:D40"/>
    <mergeCell ref="A34:A37"/>
    <mergeCell ref="B34:D34"/>
    <mergeCell ref="B35:D35"/>
    <mergeCell ref="B36:D36"/>
    <mergeCell ref="B37:D37"/>
    <mergeCell ref="A38:D38"/>
  </mergeCells>
  <dataValidations count="2">
    <dataValidation type="list" allowBlank="1" showInputMessage="1" showErrorMessage="1" sqref="E27">
      <formula1>$N$34:$N$35</formula1>
    </dataValidation>
    <dataValidation type="list" allowBlank="1" showInputMessage="1" showErrorMessage="1" sqref="J26">
      <formula1>$P$34:$P$36</formula1>
    </dataValidation>
  </dataValidations>
  <printOptions horizontalCentered="1" verticalCentered="1"/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امتیازهای فناورانه</vt:lpstr>
    </vt:vector>
  </TitlesOfParts>
  <Company>Office07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e.ayani</dc:creator>
  <cp:lastModifiedBy>e.ayani</cp:lastModifiedBy>
  <dcterms:created xsi:type="dcterms:W3CDTF">2018-08-27T13:09:46Z</dcterms:created>
  <dcterms:modified xsi:type="dcterms:W3CDTF">2018-09-01T07:01:15Z</dcterms:modified>
</cp:coreProperties>
</file>